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900" windowWidth="27075" windowHeight="11220"/>
  </bookViews>
  <sheets>
    <sheet name="пер Максима Горького д. 2" sheetId="1" r:id="rId1"/>
  </sheets>
  <externalReferences>
    <externalReference r:id="rId2"/>
  </externalReferences>
  <definedNames>
    <definedName name="АДРЕС" localSheetId="0">'пер Максима Горького д. 2'!$B$3</definedName>
    <definedName name="АДРЕС">#REF!</definedName>
    <definedName name="АДРЕС2">#REF!</definedName>
    <definedName name="ВХДОЛГ" localSheetId="0">'пер Максима Горького д. 2'!$G$9</definedName>
    <definedName name="ВХДОЛГ">#REF!</definedName>
    <definedName name="ВХСАЛЬДО" localSheetId="0">'пер Максима Горького д. 2'!$D$9</definedName>
    <definedName name="ВХСАЛЬДО">#REF!</definedName>
    <definedName name="ВХСАЛЬДО3МЕС">#REF!</definedName>
    <definedName name="ДОГОВОР" localSheetId="0">'пер Максима Горького д. 2'!$B$4</definedName>
    <definedName name="ДОГОВОР">#REF!</definedName>
    <definedName name="ДОЛГ" localSheetId="0">'пер Максима Горького д. 2'!$A$9</definedName>
    <definedName name="ДОЛГ">#REF!</definedName>
    <definedName name="ЗАТРАЧЕНОК" localSheetId="0">'пер Максима Горького д. 2'!$D$41</definedName>
    <definedName name="ЗАТРАЧЕНОК">#REF!</definedName>
    <definedName name="ЗАТРАЧЕНОТ" localSheetId="0">'пер Максима Горького д. 2'!$D$40</definedName>
    <definedName name="ЗАТРАЧЕНОТ">#REF!</definedName>
    <definedName name="ЗАТРЕМ" localSheetId="0">'пер Максима Горького д. 2'!$D$56</definedName>
    <definedName name="ЗАТРЕМ">#REF!</definedName>
    <definedName name="ИСХДОЛГ" localSheetId="0">'пер Максима Горького д. 2'!$G$46</definedName>
    <definedName name="ИСХДОЛГ">#REF!</definedName>
    <definedName name="ИСХСАЛЬДО" localSheetId="0">'пер Максима Горького д. 2'!$D$46</definedName>
    <definedName name="ИСХСАЛЬДО">#REF!</definedName>
    <definedName name="ИСХСАЛЬДО3МЕС">#REF!</definedName>
    <definedName name="КАП" localSheetId="0">'пер Максима Горького д. 2'!$C$41</definedName>
    <definedName name="КАП">#REF!</definedName>
    <definedName name="КАПРЕМ">#REF!</definedName>
    <definedName name="КПЕРЕЧИСК" localSheetId="0">'пер Максима Горького д. 2'!$G$41</definedName>
    <definedName name="КПЕРЕЧИСК">#REF!</definedName>
    <definedName name="КПЕРЕЧИСТ" localSheetId="0">'пер Максима Горького д. 2'!$G$40</definedName>
    <definedName name="КПЕРЕЧИСТ">#REF!</definedName>
    <definedName name="НАЧЗАГОД">#REF!</definedName>
    <definedName name="НАЧЗАГОДНЕЖ">#REF!</definedName>
    <definedName name="НАЧРЕМ" localSheetId="0">'пер Максима Горького д. 2'!$D$54</definedName>
    <definedName name="НАЧРЕМ">#REF!</definedName>
    <definedName name="НЕЖНАЧРЕМ" localSheetId="0">'пер Максима Горького д. 2'!$D$55</definedName>
    <definedName name="НЕЖНАЧРЕМ">#REF!</definedName>
    <definedName name="ОПАЛЧЕНОТ" localSheetId="0">'пер Максима Горького д. 2'!$E$40</definedName>
    <definedName name="ОПАЛЧЕНОТ">#REF!</definedName>
    <definedName name="ОПЛАЧЕНОК" localSheetId="0">'пер Максима Горького д. 2'!$E$41</definedName>
    <definedName name="ОПЛАЧЕНОК">#REF!</definedName>
    <definedName name="ОСВОЕНО">#REF!</definedName>
    <definedName name="ОСТ" localSheetId="0">'пер Максима Горького д. 2'!$A$46</definedName>
    <definedName name="ОСТ">#REF!</definedName>
    <definedName name="ПЛОЩАДЬ" localSheetId="0">'пер Максима Горького д. 2'!$B$5</definedName>
    <definedName name="ПЛОЩАДЬ">#REF!</definedName>
    <definedName name="ПЛОЩАДЬДОМА">#REF!</definedName>
    <definedName name="РАЗМЕРПЛАТЫ" localSheetId="0">'пер Максима Горького д. 2'!$C$11</definedName>
    <definedName name="РАЗМЕРПЛАТЫ">#REF!</definedName>
    <definedName name="СНРЕМ" localSheetId="0">'пер Максима Горького д. 2'!#REF!</definedName>
    <definedName name="СНРЕМ">#REF!</definedName>
    <definedName name="ТАРОТОП" localSheetId="0">'пер Максима Горького д. 2'!$C$16</definedName>
    <definedName name="ТАРОТОП">#REF!</definedName>
    <definedName name="ТАРХВС" localSheetId="0">'пер Максима Горького д. 2'!$C$17</definedName>
    <definedName name="ТАРХВС">#REF!</definedName>
    <definedName name="ТБО" localSheetId="0">'пер Максима Горького д. 2'!$C$13</definedName>
    <definedName name="ТБО">#REF!</definedName>
    <definedName name="ТБОНАЧ" localSheetId="0">'пер Максима Горького д. 2'!$D$13</definedName>
    <definedName name="ТБОНАЧ">#REF!</definedName>
    <definedName name="ТБОНЕД" localSheetId="0">'пер Максима Горького д. 2'!$F$13</definedName>
    <definedName name="ТБОНЕД">#REF!</definedName>
    <definedName name="ТБООПЛ" localSheetId="0">'пер Максима Горького д. 2'!$E$13</definedName>
    <definedName name="ТБООПЛ">#REF!</definedName>
    <definedName name="ТБОПОСТ" localSheetId="0">'пер Максима Горького д. 2'!$G$13</definedName>
    <definedName name="ТБОПОСТ">#REF!</definedName>
    <definedName name="ТЕК" localSheetId="0">'пер Максима Горького д. 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<sst xmlns="http://schemas.openxmlformats.org/spreadsheetml/2006/main" count="65" uniqueCount="62">
  <si>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</si>
  <si>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</si>
  <si>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Максима Горького д. 2</t>
  </si>
  <si>
    <t>Договор управления №:</t>
  </si>
  <si>
    <t xml:space="preserve">№ 113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</si>
  <si>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</si>
  <si>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</si>
  <si>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</si>
  <si>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</si>
  <si>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</si>
  <si>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</si>
  <si>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</si>
  <si>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</si>
  <si>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</si>
  <si>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</si>
  <si>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</si>
  <si>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</si>
  <si>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</si>
  <si>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</si>
  <si>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</si>
  <si>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</si>
  <si>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</si>
  <si>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</si>
  <si>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</si>
  <si>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</si>
  <si>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</si>
  <si>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</si>
  <si>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</si>
  <si>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</si>
  <si>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</si>
  <si>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</si>
  <si>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</si>
  <si>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</si>
  <si>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</si>
  <si>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</si>
  <si>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</si>
  <si>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</si>
  <si>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Спиливание аварийного дерева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</si>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</sst>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S712"/>
  <sheetViews>
    <sheetView tabSelected="1" topLeftCell="A36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3164.6999999999989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351342.94000000012</v>
      </c>
      <c r="E9" s="10" t="s">
        <v>8</v>
      </c>
      <c r="F9" s="11"/>
      <c r="G9" s="9">
        <v>55579.180000000044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329064.49999999959</v>
      </c>
      <c r="E13" s="24">
        <v>323377.9399999993</v>
      </c>
      <c r="F13" s="25">
        <f>ТБОНАЧ-ТБООПЛ</f>
        <v>5686.5600000002887</v>
      </c>
      <c r="G13" s="26">
        <f>ТБООПЛ</f>
        <v>323377.9399999993</v>
      </c>
    </row>
    <row r="14" spans="1:7" ht="13.5" thickBot="1" x14ac:dyDescent="0.25">
      <c r="A14" s="27"/>
      <c r="B14" s="28" t="s">
        <v>17</v>
      </c>
      <c r="C14" s="29"/>
      <c r="D14" s="30">
        <f>D13</f>
        <v>329064.49999999959</v>
      </c>
      <c r="E14" s="30">
        <f>E13</f>
        <v>323377.9399999993</v>
      </c>
      <c r="F14" s="30">
        <f>F13</f>
        <v>5686.5600000002887</v>
      </c>
      <c r="G14" s="30">
        <f>SUM(ТБОПОСТ)</f>
        <v>323377.9399999993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1035994.210000001</v>
      </c>
      <c r="E16" s="24">
        <v>1023315.5100000013</v>
      </c>
      <c r="F16" s="25">
        <f t="shared" ref="F16:F25" si="0">D16-E16</f>
        <v>12678.699999999721</v>
      </c>
      <c r="G16" s="26">
        <f t="shared" ref="G16:G25" si="1">E16</f>
        <v>1023315.5100000013</v>
      </c>
    </row>
    <row r="17" spans="1:7" x14ac:dyDescent="0.2">
      <c r="A17" s="34"/>
      <c r="B17" s="35" t="s">
        <v>20</v>
      </c>
      <c r="C17" s="23">
        <v>25.95</v>
      </c>
      <c r="D17" s="24">
        <v>262407.92</v>
      </c>
      <c r="E17" s="24">
        <v>262518.48999999987</v>
      </c>
      <c r="F17" s="25">
        <f t="shared" si="0"/>
        <v>-110.56999999989057</v>
      </c>
      <c r="G17" s="26">
        <f t="shared" si="1"/>
        <v>262518.48999999987</v>
      </c>
    </row>
    <row r="18" spans="1:7" x14ac:dyDescent="0.2">
      <c r="A18" s="34"/>
      <c r="B18" s="35" t="s">
        <v>21</v>
      </c>
      <c r="C18" s="23">
        <v>17.79</v>
      </c>
      <c r="D18" s="24">
        <v>180182.97999999984</v>
      </c>
      <c r="E18" s="24">
        <v>180108.99999999985</v>
      </c>
      <c r="F18" s="25">
        <f t="shared" si="0"/>
        <v>73.979999999981374</v>
      </c>
      <c r="G18" s="26">
        <f t="shared" si="1"/>
        <v>180108.99999999985</v>
      </c>
    </row>
    <row r="19" spans="1:7" x14ac:dyDescent="0.2">
      <c r="A19" s="34"/>
      <c r="B19" s="35" t="s">
        <v>22</v>
      </c>
      <c r="C19" s="23">
        <v>4.2300000000000004</v>
      </c>
      <c r="D19" s="24">
        <v>154072.43999999992</v>
      </c>
      <c r="E19" s="24">
        <v>206019.7399999999</v>
      </c>
      <c r="F19" s="25">
        <f t="shared" si="0"/>
        <v>-51947.299999999988</v>
      </c>
      <c r="G19" s="26">
        <f t="shared" si="1"/>
        <v>206019.7399999999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1632657.5500000007</v>
      </c>
      <c r="E26" s="30">
        <f>SUM(E16:E25)</f>
        <v>1671962.7400000009</v>
      </c>
      <c r="F26" s="30">
        <f>SUM(F16:F25)</f>
        <v>-39305.190000000177</v>
      </c>
      <c r="G26" s="30">
        <f>SUM(G16:G25)</f>
        <v>1671962.7400000009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128550.06000000001</v>
      </c>
      <c r="E28" s="24">
        <v>121579.69999999997</v>
      </c>
      <c r="F28" s="25">
        <f>D28-E28</f>
        <v>6970.3600000000442</v>
      </c>
      <c r="G28" s="26">
        <f t="shared" ref="G28:G37" si="2">E28</f>
        <v>121579.69999999997</v>
      </c>
    </row>
    <row r="29" spans="1:7" x14ac:dyDescent="0.2">
      <c r="A29" s="34"/>
      <c r="B29" s="35" t="s">
        <v>25</v>
      </c>
      <c r="C29" s="23">
        <v>0</v>
      </c>
      <c r="D29" s="24">
        <v>30430</v>
      </c>
      <c r="E29" s="24">
        <v>29964.249999999996</v>
      </c>
      <c r="F29" s="25">
        <f>D29-E29</f>
        <v>465.75000000000364</v>
      </c>
      <c r="G29" s="26">
        <f t="shared" si="2"/>
        <v>29964.249999999996</v>
      </c>
    </row>
    <row r="30" spans="1:7" x14ac:dyDescent="0.2">
      <c r="A30" s="34"/>
      <c r="B30" s="35" t="s">
        <v>26</v>
      </c>
      <c r="C30" s="23">
        <v>7.14</v>
      </c>
      <c r="D30" s="24">
        <v>47655.360000000008</v>
      </c>
      <c r="E30" s="24">
        <v>50899.090000000004</v>
      </c>
      <c r="F30" s="25">
        <f t="shared" ref="F30:F37" si="3">D30-E30</f>
        <v>-3243.7299999999959</v>
      </c>
      <c r="G30" s="26">
        <f t="shared" si="2"/>
        <v>50899.090000000004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206635.42</v>
      </c>
      <c r="E38" s="30">
        <f>SUM(E28:E37)</f>
        <v>202443.03999999995</v>
      </c>
      <c r="F38" s="30">
        <f>SUM(F28:F37)</f>
        <v>4192.380000000052</v>
      </c>
      <c r="G38" s="30">
        <f>SUM(G28:G37)</f>
        <v>202443.03999999995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62665.200000000026</v>
      </c>
      <c r="E40" s="24">
        <v>62148.62000000001</v>
      </c>
      <c r="F40" s="25">
        <f>ЗАТРАЧЕНОТ-ОПАЛЧЕНОТ</f>
        <v>516.5800000000163</v>
      </c>
      <c r="G40" s="45">
        <v>10484.24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62665.200000000026</v>
      </c>
      <c r="E42" s="30">
        <f>E41+E40</f>
        <v>62148.62000000001</v>
      </c>
      <c r="F42" s="30">
        <f>F41+F40</f>
        <v>516.5800000000163</v>
      </c>
      <c r="G42" s="30">
        <f>КПЕРЕЧИСТ+КПЕРЕЧИСК</f>
        <v>10484.24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2231022.6700000004</v>
      </c>
      <c r="E44" s="30">
        <f>E42+E38+E26+E14</f>
        <v>2259932.3400000003</v>
      </c>
      <c r="F44" s="30">
        <f>F42+F38+F26+F14</f>
        <v>-28909.669999999824</v>
      </c>
      <c r="G44" s="30">
        <f>G42+G38+G26+G14</f>
        <v>2208267.9600000004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322433.27000000019</v>
      </c>
      <c r="E46" s="10" t="s">
        <v>8</v>
      </c>
      <c r="F46" s="11"/>
      <c r="G46" s="9">
        <v>43145.999999999993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62148.62000000001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10484.24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10484.24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3300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1200</v>
      </c>
      <c r="E63" s="69"/>
    </row>
    <row r="64" spans="1:7" s="63" customFormat="1" x14ac:dyDescent="0.2">
      <c r="A64" s="65" t="s">
        <v>42</v>
      </c>
      <c r="B64" s="65"/>
      <c r="D64" s="68">
        <v>253906.95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4500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Максима Горького д. 2</vt:lpstr>
      <vt:lpstr>'пер Максима Горького д. 2'!АДРЕС</vt:lpstr>
      <vt:lpstr>'пер Максима Горького д. 2'!ВХДОЛГ</vt:lpstr>
      <vt:lpstr>'пер Максима Горького д. 2'!ВХСАЛЬДО</vt:lpstr>
      <vt:lpstr>'пер Максима Горького д. 2'!ДОГОВОР</vt:lpstr>
      <vt:lpstr>'пер Максима Горького д. 2'!ДОЛГ</vt:lpstr>
      <vt:lpstr>'пер Максима Горького д. 2'!ЗАТРАЧЕНОК</vt:lpstr>
      <vt:lpstr>'пер Максима Горького д. 2'!ЗАТРАЧЕНОТ</vt:lpstr>
      <vt:lpstr>'пер Максима Горького д. 2'!ЗАТРЕМ</vt:lpstr>
      <vt:lpstr>'пер Максима Горького д. 2'!ИСХДОЛГ</vt:lpstr>
      <vt:lpstr>'пер Максима Горького д. 2'!ИСХСАЛЬДО</vt:lpstr>
      <vt:lpstr>'пер Максима Горького д. 2'!КАП</vt:lpstr>
      <vt:lpstr>'пер Максима Горького д. 2'!КПЕРЕЧИСК</vt:lpstr>
      <vt:lpstr>'пер Максима Горького д. 2'!КПЕРЕЧИСТ</vt:lpstr>
      <vt:lpstr>'пер Максима Горького д. 2'!НАЧРЕМ</vt:lpstr>
      <vt:lpstr>'пер Максима Горького д. 2'!НЕЖНАЧРЕМ</vt:lpstr>
      <vt:lpstr>'пер Максима Горького д. 2'!ОПАЛЧЕНОТ</vt:lpstr>
      <vt:lpstr>'пер Максима Горького д. 2'!ОПЛАЧЕНОК</vt:lpstr>
      <vt:lpstr>'пер Максима Горького д. 2'!ОСТ</vt:lpstr>
      <vt:lpstr>'пер Максима Горького д. 2'!ПЛОЩАДЬ</vt:lpstr>
      <vt:lpstr>'пер Максима Горького д. 2'!РАЗМЕРПЛАТЫ</vt:lpstr>
      <vt:lpstr>'пер Максима Горького д. 2'!ТАРОТОП</vt:lpstr>
      <vt:lpstr>'пер Максима Горького д. 2'!ТАРХВС</vt:lpstr>
      <vt:lpstr>'пер Максима Горького д. 2'!ТБО</vt:lpstr>
      <vt:lpstr>'пер Максима Горького д. 2'!ТБОНАЧ</vt:lpstr>
      <vt:lpstr>'пер Максима Горького д. 2'!ТБОНЕД</vt:lpstr>
      <vt:lpstr>'пер Максима Горького д. 2'!ТБООПЛ</vt:lpstr>
      <vt:lpstr>'пер Максима Горького д. 2'!ТБОПОСТ</vt:lpstr>
      <vt:lpstr>'пер Максима Горького д. 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2018-03-30T13:21:30Z</dcterms:created>
  <dcterms:modified xsi:type="dcterms:W3CDTF">2018-03-30T13:21:30Z</dcterms:modified>
</cp:coreProperties>
</file>